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M8" i="1"/>
  <c r="N8" i="1"/>
  <c r="O8" i="1"/>
  <c r="C15" i="1" l="1"/>
  <c r="C11" i="1"/>
  <c r="C12" i="1"/>
  <c r="C13" i="1"/>
  <c r="C14" i="1"/>
  <c r="C16" i="1"/>
  <c r="C17" i="1"/>
  <c r="C20" i="1"/>
  <c r="C19" i="1"/>
  <c r="C9" i="1"/>
  <c r="C10" i="1"/>
  <c r="E18" i="1" l="1"/>
  <c r="F18" i="1"/>
  <c r="G18" i="1"/>
  <c r="H18" i="1"/>
  <c r="I18" i="1"/>
  <c r="J18" i="1"/>
  <c r="K18" i="1"/>
  <c r="L18" i="1"/>
  <c r="M18" i="1"/>
  <c r="N18" i="1"/>
  <c r="O18" i="1"/>
  <c r="D18" i="1"/>
  <c r="E7" i="1"/>
  <c r="F7" i="1"/>
  <c r="G7" i="1"/>
  <c r="H7" i="1"/>
  <c r="J7" i="1"/>
  <c r="K7" i="1"/>
  <c r="L7" i="1"/>
  <c r="M7" i="1"/>
  <c r="N7" i="1"/>
  <c r="O7" i="1"/>
  <c r="D7" i="1"/>
  <c r="N21" i="1" l="1"/>
  <c r="M21" i="1"/>
  <c r="L21" i="1"/>
  <c r="K21" i="1"/>
  <c r="J21" i="1"/>
  <c r="H21" i="1"/>
  <c r="G21" i="1"/>
  <c r="F21" i="1"/>
  <c r="E21" i="1"/>
  <c r="D21" i="1"/>
  <c r="D22" i="1" s="1"/>
  <c r="E6" i="1" s="1"/>
  <c r="O21" i="1"/>
  <c r="C18" i="1"/>
  <c r="I7" i="1"/>
  <c r="C7" i="1" s="1"/>
  <c r="C8" i="1"/>
  <c r="I21" i="1" l="1"/>
  <c r="E22" i="1"/>
  <c r="F6" i="1" s="1"/>
  <c r="F22" i="1" s="1"/>
  <c r="G6" i="1" s="1"/>
  <c r="G22" i="1" s="1"/>
  <c r="H6" i="1" s="1"/>
  <c r="H22" i="1" s="1"/>
  <c r="I6" i="1" s="1"/>
  <c r="C21" i="1"/>
  <c r="C22" i="1" s="1"/>
  <c r="I22" i="1" l="1"/>
  <c r="J6" i="1" s="1"/>
  <c r="J22" i="1" s="1"/>
  <c r="K6" i="1" s="1"/>
  <c r="K22" i="1" s="1"/>
  <c r="L6" i="1" s="1"/>
  <c r="L22" i="1" s="1"/>
  <c r="M6" i="1" s="1"/>
  <c r="M22" i="1" s="1"/>
  <c r="N6" i="1" s="1"/>
  <c r="N22" i="1" s="1"/>
  <c r="O6" i="1" s="1"/>
  <c r="O22" i="1" s="1"/>
</calcChain>
</file>

<file path=xl/sharedStrings.xml><?xml version="1.0" encoding="utf-8"?>
<sst xmlns="http://schemas.openxmlformats.org/spreadsheetml/2006/main" count="55" uniqueCount="55">
  <si>
    <t>В том числе по месяцам</t>
  </si>
  <si>
    <t>Показатель</t>
  </si>
  <si>
    <t>Код строки</t>
  </si>
  <si>
    <t>Сумма на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</si>
  <si>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</si>
  <si>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</si>
  <si>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</si>
  <si>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</si>
  <si>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</si>
  <si>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</si>
  <si>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</si>
  <si>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</si>
  <si>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</si>
  <si>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</si>
  <si>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</si>
  <si>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</si>
  <si>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Остаток средств на начало периода</t>
  </si>
  <si>
    <t xml:space="preserve">Всего кассовых поступлений </t>
  </si>
  <si>
    <t>Доходы районного бюджета, в том числе:</t>
  </si>
  <si>
    <t>Безвозмездные поступления</t>
  </si>
  <si>
    <t>Доходы</t>
  </si>
  <si>
    <t>Доходы от предпринимательской и иной приносящей доход деятельности</t>
  </si>
  <si>
    <t>Поступления по источникам внутреннего финансирования дефицита бюджета</t>
  </si>
  <si>
    <t>Государственные ценные бумаги</t>
  </si>
  <si>
    <t>Кредиты кредитных организаций</t>
  </si>
  <si>
    <t>Бюджетные кредиты</t>
  </si>
  <si>
    <t>Иные поступления</t>
  </si>
  <si>
    <t>Поступление следств на погашение ранее выданных бюджетных ссуд и кредитов</t>
  </si>
  <si>
    <t>Всего кассовых выбытий</t>
  </si>
  <si>
    <t>Расходы</t>
  </si>
  <si>
    <t>Выплаты по источникам внутреннего финансирования дефицита бюджета</t>
  </si>
  <si>
    <t>Сальдо кассовых поступлений и кассовых выбытий</t>
  </si>
  <si>
    <t>тыс.рублей</t>
  </si>
  <si>
    <t>Остаток средств на конец периода</t>
  </si>
  <si>
    <r>
      <rPr>
        <b/>
        <sz val="11"/>
        <color theme="1"/>
        <rFont val="Times New Roman"/>
        <family val="1"/>
        <charset val="204"/>
      </rPr>
      <t>Приложение 1</t>
    </r>
    <r>
      <rPr>
        <sz val="11"/>
        <color theme="1"/>
        <rFont val="Times New Roman"/>
        <family val="1"/>
        <charset val="204"/>
      </rPr>
      <t xml:space="preserve">                                                   к Порядку составления и ведения кассового плана исполнения районного бюджета, утвержденного приказом финансового управления администрации Большеулуйского района                                                                от 27.01.2009г. № 4-Д</t>
    </r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</si>
  <si>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</si>
  <si>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</si>
  <si>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</si>
  <si>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</si>
  <si>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</si>
  <si>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</si>
  <si>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</si>
  <si>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</si>
  <si>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</si>
  <si>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</si>
  <si>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</si>
  <si>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</si>
  <si>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</si>
  <si>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</si>
  <si>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</si>
  <si>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</si>
  <si>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</si>
  <si>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Руководитель ФЭУ</t>
  </si>
  <si>
    <t>И.О. Веретенникова</t>
  </si>
  <si>
    <t>Кассовый план районного бюджета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</si>
</sst>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4" fontId="1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/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topLeftCell="A7" workbookViewId="0">
      <selection activeCell="C7" sqref="C7"/>
    </sheetView>
  </sheetViews>
  <sheetFormatPr defaultRowHeight="15" x14ac:dyDescent="0.25"/>
  <cols>
    <col min="1" max="1" width="43.5703125" customWidth="1"/>
    <col min="3" max="3" width="15.42578125" customWidth="1"/>
    <col min="4" max="15" width="11.7109375" customWidth="1"/>
  </cols>
  <sheetData>
    <row r="1" spans="1:15" ht="123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 t="s">
        <v>34</v>
      </c>
      <c r="N1" s="18"/>
      <c r="O1" s="18"/>
    </row>
    <row r="2" spans="1:15" s="14" customFormat="1" ht="27.75" customHeight="1" x14ac:dyDescent="0.25">
      <c r="A2" s="21" t="s">
        <v>54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2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8" t="s">
        <v>32</v>
      </c>
      <c r="O3" s="18"/>
    </row>
    <row r="4" spans="1:15" x14ac:dyDescent="0.25">
      <c r="A4" s="19" t="s">
        <v>1</v>
      </c>
      <c r="B4" s="19" t="s">
        <v>2</v>
      </c>
      <c r="C4" s="19" t="s">
        <v>3</v>
      </c>
      <c r="D4" s="20" t="s">
        <v>0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x14ac:dyDescent="0.25">
      <c r="A5" s="19"/>
      <c r="B5" s="19"/>
      <c r="C5" s="19"/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13</v>
      </c>
      <c r="N5" s="8" t="s">
        <v>14</v>
      </c>
      <c r="O5" s="8" t="s">
        <v>15</v>
      </c>
    </row>
    <row r="6" spans="1:15" x14ac:dyDescent="0.25">
      <c r="A6" s="3" t="s">
        <v>16</v>
      </c>
      <c r="B6" s="11" t="s">
        <v>35</v>
      </c>
      <c r="C6" s="9">
        <v>14936.5</v>
      </c>
      <c r="D6" s="9">
        <v>1969</v>
      </c>
      <c r="E6" s="9">
        <f>D22</f>
        <v>-3793.7000000000007</v>
      </c>
      <c r="F6" s="9">
        <f>E22</f>
        <v>15841.999999999996</v>
      </c>
      <c r="G6" s="9">
        <f t="shared" ref="G6:N6" si="0">F22</f>
        <v>37889.900000000009</v>
      </c>
      <c r="H6" s="9">
        <f t="shared" si="0"/>
        <v>33715.600000000006</v>
      </c>
      <c r="I6" s="9">
        <f t="shared" si="0"/>
        <v>23872.699999999997</v>
      </c>
      <c r="J6" s="9">
        <f t="shared" si="0"/>
        <v>317.29999999999563</v>
      </c>
      <c r="K6" s="9">
        <f t="shared" si="0"/>
        <v>17212.599999999991</v>
      </c>
      <c r="L6" s="9">
        <f t="shared" si="0"/>
        <v>25390.19999999999</v>
      </c>
      <c r="M6" s="9">
        <f t="shared" si="0"/>
        <v>8007.599999999984</v>
      </c>
      <c r="N6" s="9">
        <f t="shared" si="0"/>
        <v>2644.2999999999811</v>
      </c>
      <c r="O6" s="9">
        <f>N22</f>
        <v>-7110.3000000000247</v>
      </c>
    </row>
    <row r="7" spans="1:15" x14ac:dyDescent="0.25">
      <c r="A7" s="3" t="s">
        <v>17</v>
      </c>
      <c r="B7" s="11" t="s">
        <v>36</v>
      </c>
      <c r="C7" s="9">
        <f>SUM(D7:O7)</f>
        <v>765993.2</v>
      </c>
      <c r="D7" s="9">
        <f>D8+D12+D13+D14+D15+D16+D17</f>
        <v>26560.399999999998</v>
      </c>
      <c r="E7" s="9">
        <f t="shared" ref="E7:O7" si="1">E8+E12+E13+E14+E15+E16+E17</f>
        <v>74668.399999999994</v>
      </c>
      <c r="F7" s="9">
        <f t="shared" si="1"/>
        <v>85936.6</v>
      </c>
      <c r="G7" s="9">
        <f t="shared" si="1"/>
        <v>56020</v>
      </c>
      <c r="H7" s="9">
        <f t="shared" si="1"/>
        <v>63367.199999999997</v>
      </c>
      <c r="I7" s="9">
        <f t="shared" si="1"/>
        <v>47863.1</v>
      </c>
      <c r="J7" s="9">
        <f t="shared" si="1"/>
        <v>73044.2</v>
      </c>
      <c r="K7" s="9">
        <f t="shared" si="1"/>
        <v>53321.1</v>
      </c>
      <c r="L7" s="9">
        <f t="shared" si="1"/>
        <v>38638.199999999997</v>
      </c>
      <c r="M7" s="9">
        <f t="shared" si="1"/>
        <v>66830.3</v>
      </c>
      <c r="N7" s="9">
        <f t="shared" si="1"/>
        <v>52000.2</v>
      </c>
      <c r="O7" s="9">
        <f t="shared" si="1"/>
        <v>127743.5</v>
      </c>
    </row>
    <row r="8" spans="1:15" x14ac:dyDescent="0.25">
      <c r="A8" s="4" t="s">
        <v>18</v>
      </c>
      <c r="B8" s="12" t="s">
        <v>37</v>
      </c>
      <c r="C8" s="10">
        <f>SUM(D8:O8)</f>
        <v>765993.2</v>
      </c>
      <c r="D8" s="10">
        <f>D9+D10</f>
        <v>26560.399999999998</v>
      </c>
      <c r="E8" s="10">
        <f t="shared" ref="E8:O8" si="2">E9+E10</f>
        <v>74668.399999999994</v>
      </c>
      <c r="F8" s="10">
        <f t="shared" si="2"/>
        <v>85936.6</v>
      </c>
      <c r="G8" s="10">
        <f t="shared" si="2"/>
        <v>56020</v>
      </c>
      <c r="H8" s="10">
        <f t="shared" si="2"/>
        <v>63367.199999999997</v>
      </c>
      <c r="I8" s="10">
        <f t="shared" si="2"/>
        <v>47863.1</v>
      </c>
      <c r="J8" s="10">
        <f t="shared" si="2"/>
        <v>73044.2</v>
      </c>
      <c r="K8" s="10">
        <f t="shared" si="2"/>
        <v>53321.1</v>
      </c>
      <c r="L8" s="10">
        <f t="shared" si="2"/>
        <v>38638.199999999997</v>
      </c>
      <c r="M8" s="10">
        <f t="shared" si="2"/>
        <v>66830.3</v>
      </c>
      <c r="N8" s="10">
        <f t="shared" si="2"/>
        <v>52000.2</v>
      </c>
      <c r="O8" s="10">
        <f t="shared" si="2"/>
        <v>127743.5</v>
      </c>
    </row>
    <row r="9" spans="1:15" x14ac:dyDescent="0.25">
      <c r="A9" s="4" t="s">
        <v>20</v>
      </c>
      <c r="B9" s="12" t="s">
        <v>38</v>
      </c>
      <c r="C9" s="10">
        <f t="shared" ref="C9:C17" si="3">SUM(D9:O9)</f>
        <v>287208.89999999997</v>
      </c>
      <c r="D9" s="1">
        <v>2134.8000000000002</v>
      </c>
      <c r="E9" s="10">
        <v>10134.5</v>
      </c>
      <c r="F9" s="10">
        <v>52780.5</v>
      </c>
      <c r="G9" s="10">
        <v>26557.9</v>
      </c>
      <c r="H9" s="10">
        <v>29999.5</v>
      </c>
      <c r="I9" s="13">
        <v>24063.5</v>
      </c>
      <c r="J9" s="10">
        <v>23000.799999999999</v>
      </c>
      <c r="K9" s="10">
        <v>37581.1</v>
      </c>
      <c r="L9" s="10">
        <v>18341.8</v>
      </c>
      <c r="M9" s="10">
        <v>20517.900000000001</v>
      </c>
      <c r="N9" s="10">
        <v>20596.5</v>
      </c>
      <c r="O9" s="10">
        <v>21500.1</v>
      </c>
    </row>
    <row r="10" spans="1:15" x14ac:dyDescent="0.25">
      <c r="A10" s="4" t="s">
        <v>19</v>
      </c>
      <c r="B10" s="12" t="s">
        <v>39</v>
      </c>
      <c r="C10" s="10">
        <f t="shared" si="3"/>
        <v>478784.30000000005</v>
      </c>
      <c r="D10" s="10">
        <v>24425.599999999999</v>
      </c>
      <c r="E10" s="10">
        <v>64533.9</v>
      </c>
      <c r="F10" s="10">
        <v>33156.1</v>
      </c>
      <c r="G10" s="10">
        <v>29462.1</v>
      </c>
      <c r="H10" s="10">
        <v>33367.699999999997</v>
      </c>
      <c r="I10" s="10">
        <v>23799.599999999999</v>
      </c>
      <c r="J10" s="10">
        <v>50043.4</v>
      </c>
      <c r="K10" s="10">
        <v>15740</v>
      </c>
      <c r="L10" s="10">
        <v>20296.400000000001</v>
      </c>
      <c r="M10" s="10">
        <v>46312.4</v>
      </c>
      <c r="N10" s="10">
        <v>31403.7</v>
      </c>
      <c r="O10" s="10">
        <v>106243.4</v>
      </c>
    </row>
    <row r="11" spans="1:15" ht="31.5" customHeight="1" x14ac:dyDescent="0.25">
      <c r="A11" s="5" t="s">
        <v>21</v>
      </c>
      <c r="B11" s="12" t="s">
        <v>40</v>
      </c>
      <c r="C11" s="10">
        <f t="shared" si="3"/>
        <v>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ht="30" x14ac:dyDescent="0.25">
      <c r="A12" s="6" t="s">
        <v>22</v>
      </c>
      <c r="B12" s="12" t="s">
        <v>41</v>
      </c>
      <c r="C12" s="10">
        <f t="shared" si="3"/>
        <v>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5">
      <c r="A13" s="4" t="s">
        <v>23</v>
      </c>
      <c r="B13" s="12" t="s">
        <v>42</v>
      </c>
      <c r="C13" s="10">
        <f t="shared" si="3"/>
        <v>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x14ac:dyDescent="0.25">
      <c r="A14" s="4" t="s">
        <v>24</v>
      </c>
      <c r="B14" s="12" t="s">
        <v>43</v>
      </c>
      <c r="C14" s="10">
        <f t="shared" si="3"/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x14ac:dyDescent="0.25">
      <c r="A15" s="4" t="s">
        <v>25</v>
      </c>
      <c r="B15" s="12" t="s">
        <v>44</v>
      </c>
      <c r="C15" s="10">
        <f>SUM(D15:O15)</f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x14ac:dyDescent="0.25">
      <c r="A16" s="4" t="s">
        <v>26</v>
      </c>
      <c r="B16" s="12" t="s">
        <v>45</v>
      </c>
      <c r="C16" s="10">
        <f t="shared" si="3"/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ht="30" x14ac:dyDescent="0.25">
      <c r="A17" s="6" t="s">
        <v>27</v>
      </c>
      <c r="B17" s="12" t="s">
        <v>46</v>
      </c>
      <c r="C17" s="10">
        <f t="shared" si="3"/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x14ac:dyDescent="0.25">
      <c r="A18" s="3" t="s">
        <v>28</v>
      </c>
      <c r="B18" s="11" t="s">
        <v>47</v>
      </c>
      <c r="C18" s="9">
        <f>SUM(D18:O18)</f>
        <v>760132.70000000007</v>
      </c>
      <c r="D18" s="9">
        <f>D19+D20</f>
        <v>32323.1</v>
      </c>
      <c r="E18" s="9">
        <f t="shared" ref="E18:O18" si="4">E19+E20</f>
        <v>55032.7</v>
      </c>
      <c r="F18" s="9">
        <f t="shared" si="4"/>
        <v>63888.7</v>
      </c>
      <c r="G18" s="9">
        <f t="shared" si="4"/>
        <v>60194.3</v>
      </c>
      <c r="H18" s="9">
        <f t="shared" si="4"/>
        <v>73210.100000000006</v>
      </c>
      <c r="I18" s="9">
        <f t="shared" si="4"/>
        <v>71418.5</v>
      </c>
      <c r="J18" s="9">
        <f t="shared" si="4"/>
        <v>56148.9</v>
      </c>
      <c r="K18" s="9">
        <f t="shared" si="4"/>
        <v>45143.5</v>
      </c>
      <c r="L18" s="9">
        <f t="shared" si="4"/>
        <v>56020.800000000003</v>
      </c>
      <c r="M18" s="9">
        <f t="shared" si="4"/>
        <v>72193.600000000006</v>
      </c>
      <c r="N18" s="9">
        <f t="shared" si="4"/>
        <v>61754.8</v>
      </c>
      <c r="O18" s="9">
        <f t="shared" si="4"/>
        <v>112803.7</v>
      </c>
    </row>
    <row r="19" spans="1:15" x14ac:dyDescent="0.25">
      <c r="A19" s="4" t="s">
        <v>29</v>
      </c>
      <c r="B19" s="12" t="s">
        <v>48</v>
      </c>
      <c r="C19" s="10">
        <f>SUM(D19:O19)</f>
        <v>760132.70000000007</v>
      </c>
      <c r="D19" s="10">
        <v>32323.1</v>
      </c>
      <c r="E19" s="10">
        <v>55032.7</v>
      </c>
      <c r="F19" s="10">
        <v>63888.7</v>
      </c>
      <c r="G19" s="10">
        <v>60194.3</v>
      </c>
      <c r="H19" s="10">
        <v>73210.100000000006</v>
      </c>
      <c r="I19" s="10">
        <v>71418.5</v>
      </c>
      <c r="J19" s="10">
        <v>56148.9</v>
      </c>
      <c r="K19" s="10">
        <v>45143.5</v>
      </c>
      <c r="L19" s="10">
        <v>56020.800000000003</v>
      </c>
      <c r="M19" s="10">
        <v>72193.600000000006</v>
      </c>
      <c r="N19" s="10">
        <v>61754.8</v>
      </c>
      <c r="O19" s="10">
        <v>112803.7</v>
      </c>
    </row>
    <row r="20" spans="1:15" ht="30" x14ac:dyDescent="0.25">
      <c r="A20" s="6" t="s">
        <v>30</v>
      </c>
      <c r="B20" s="12" t="s">
        <v>49</v>
      </c>
      <c r="C20" s="10">
        <f>SUM(D20:O20)</f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ht="29.25" x14ac:dyDescent="0.25">
      <c r="A21" s="7" t="s">
        <v>31</v>
      </c>
      <c r="B21" s="11" t="s">
        <v>50</v>
      </c>
      <c r="C21" s="9">
        <f>C7-C18</f>
        <v>5860.4999999998836</v>
      </c>
      <c r="D21" s="9">
        <f>D7-D18</f>
        <v>-5762.7000000000007</v>
      </c>
      <c r="E21" s="9">
        <f>E7-E18</f>
        <v>19635.699999999997</v>
      </c>
      <c r="F21" s="9">
        <f t="shared" ref="F21:O21" si="5">F7-F18</f>
        <v>22047.900000000009</v>
      </c>
      <c r="G21" s="9">
        <f t="shared" si="5"/>
        <v>-4174.3000000000029</v>
      </c>
      <c r="H21" s="9">
        <f t="shared" si="5"/>
        <v>-9842.9000000000087</v>
      </c>
      <c r="I21" s="9">
        <f>I7-I18</f>
        <v>-23555.4</v>
      </c>
      <c r="J21" s="9">
        <f t="shared" si="5"/>
        <v>16895.299999999996</v>
      </c>
      <c r="K21" s="9">
        <f t="shared" si="5"/>
        <v>8177.5999999999985</v>
      </c>
      <c r="L21" s="9">
        <f t="shared" si="5"/>
        <v>-17382.600000000006</v>
      </c>
      <c r="M21" s="9">
        <f t="shared" si="5"/>
        <v>-5363.3000000000029</v>
      </c>
      <c r="N21" s="9">
        <f t="shared" si="5"/>
        <v>-9754.6000000000058</v>
      </c>
      <c r="O21" s="9">
        <f t="shared" si="5"/>
        <v>14939.800000000003</v>
      </c>
    </row>
    <row r="22" spans="1:15" x14ac:dyDescent="0.25">
      <c r="A22" s="3" t="s">
        <v>33</v>
      </c>
      <c r="B22" s="11" t="s">
        <v>51</v>
      </c>
      <c r="C22" s="9">
        <f>C21+C6</f>
        <v>20796.999999999884</v>
      </c>
      <c r="D22" s="9">
        <f>D6+D21</f>
        <v>-3793.7000000000007</v>
      </c>
      <c r="E22" s="9">
        <f t="shared" ref="E22:O22" si="6">E6+E21</f>
        <v>15841.999999999996</v>
      </c>
      <c r="F22" s="9">
        <f t="shared" si="6"/>
        <v>37889.900000000009</v>
      </c>
      <c r="G22" s="9">
        <f t="shared" si="6"/>
        <v>33715.600000000006</v>
      </c>
      <c r="H22" s="9">
        <f t="shared" si="6"/>
        <v>23872.699999999997</v>
      </c>
      <c r="I22" s="9">
        <f t="shared" si="6"/>
        <v>317.29999999999563</v>
      </c>
      <c r="J22" s="9">
        <f t="shared" si="6"/>
        <v>17212.599999999991</v>
      </c>
      <c r="K22" s="9">
        <f t="shared" si="6"/>
        <v>25390.19999999999</v>
      </c>
      <c r="L22" s="9">
        <f t="shared" si="6"/>
        <v>8007.599999999984</v>
      </c>
      <c r="M22" s="9">
        <f t="shared" si="6"/>
        <v>2644.2999999999811</v>
      </c>
      <c r="N22" s="9">
        <f t="shared" si="6"/>
        <v>-7110.3000000000247</v>
      </c>
      <c r="O22" s="9">
        <f t="shared" si="6"/>
        <v>7829.4999999999782</v>
      </c>
    </row>
    <row r="26" spans="1:15" s="15" customFormat="1" ht="18.75" x14ac:dyDescent="0.3">
      <c r="A26" s="15" t="s">
        <v>52</v>
      </c>
      <c r="E26" s="16"/>
      <c r="F26" s="16"/>
      <c r="G26" s="16"/>
      <c r="H26" s="17" t="s">
        <v>53</v>
      </c>
      <c r="I26" s="17"/>
      <c r="J26" s="17"/>
      <c r="K26" s="17"/>
    </row>
    <row r="27" spans="1:15" s="1" customFormat="1" x14ac:dyDescent="0.25"/>
    <row r="28" spans="1:15" s="1" customFormat="1" x14ac:dyDescent="0.25"/>
    <row r="29" spans="1:15" s="1" customFormat="1" x14ac:dyDescent="0.25"/>
    <row r="30" spans="1:15" s="1" customFormat="1" x14ac:dyDescent="0.25"/>
    <row r="31" spans="1:15" s="1" customFormat="1" x14ac:dyDescent="0.25"/>
    <row r="32" spans="1:15" s="1" customFormat="1" x14ac:dyDescent="0.25"/>
    <row r="33" s="1" customFormat="1" x14ac:dyDescent="0.25"/>
    <row r="34" s="1" customFormat="1" x14ac:dyDescent="0.25"/>
    <row r="35" s="1" customFormat="1" x14ac:dyDescent="0.25"/>
  </sheetData>
  <mergeCells count="9">
    <mergeCell ref="E26:G26"/>
    <mergeCell ref="H26:K26"/>
    <mergeCell ref="M1:O1"/>
    <mergeCell ref="A4:A5"/>
    <mergeCell ref="B4:B5"/>
    <mergeCell ref="C4:C5"/>
    <mergeCell ref="D4:O4"/>
    <mergeCell ref="N3:O3"/>
    <mergeCell ref="A2:O2"/>
  </mergeCells>
  <pageMargins left="0.25" right="0.25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2024-03-22T05:05:36Z</dcterms:modified>
</cp:coreProperties>
</file>